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<sst xmlns="http://schemas.openxmlformats.org/spreadsheetml/2006/main" count="25" uniqueCount="25">
  <si>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Spitalul de Psihiatrie Sibiu</t>
  </si>
  <si>
    <t>Cronici</t>
  </si>
  <si>
    <t>Acuţi</t>
  </si>
  <si>
    <t xml:space="preserve">Spitalizare de zi </t>
  </si>
  <si>
    <t xml:space="preserve">Total valoare contract spital </t>
  </si>
  <si>
    <t>Ambulatoriu integrat</t>
  </si>
  <si>
    <t>Ambulator recuperare</t>
  </si>
  <si>
    <t>Total contract CJAS</t>
  </si>
  <si>
    <t>L1</t>
  </si>
  <si>
    <t>L2</t>
  </si>
  <si>
    <t>L3</t>
  </si>
  <si>
    <t>T1</t>
  </si>
  <si>
    <t>L4</t>
  </si>
  <si>
    <t>L5</t>
  </si>
  <si>
    <t>L6</t>
  </si>
  <si>
    <t>T2</t>
  </si>
  <si>
    <t>L7</t>
  </si>
  <si>
    <t>L8</t>
  </si>
  <si>
    <t>L9</t>
  </si>
  <si>
    <t>T3</t>
  </si>
  <si>
    <t>L10</t>
  </si>
  <si>
    <t>L11</t>
  </si>
  <si>
    <t>L12</t>
  </si>
  <si>
    <t>T4</t>
  </si>
  <si>
    <t>AN 2011</t>
  </si>
</sst>
</file>

<file path=xl/styles.xml><?xml version="1.0" encoding="utf-8"?>
<styleSheet xmlns="http://schemas.openxmlformats.org/spreadsheetml/2006/main">
  <numFmts count="3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</numFmts>
  <fonts count="7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54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/>
    </xf>
    <xf numFmtId="4" fontId="4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/>
    </xf>
    <xf numFmtId="4" fontId="6" fillId="0" borderId="3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M16" sqref="M16"/>
    </sheetView>
  </sheetViews>
  <sheetFormatPr defaultColWidth="9.140625" defaultRowHeight="12.75"/>
  <cols>
    <col min="2" max="3" width="10.00390625" style="0" bestFit="1" customWidth="1"/>
    <col min="5" max="5" width="10.8515625" style="0" bestFit="1" customWidth="1"/>
    <col min="7" max="7" width="10.28125" style="0" customWidth="1"/>
  </cols>
  <sheetData>
    <row r="1" spans="1:8" ht="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</row>
    <row r="2" spans="1:8" ht="12.75">
      <c r="A2" s="4" t="s">
        <v>8</v>
      </c>
      <c r="B2" s="5">
        <f>4018*150+118800-72000</f>
        <v>649500</v>
      </c>
      <c r="C2" s="5">
        <f>400*1800-118800+72000</f>
        <v>673200</v>
      </c>
      <c r="D2" s="5">
        <f>50*450</f>
        <v>22500</v>
      </c>
      <c r="E2" s="5">
        <f>B2+C2+D2</f>
        <v>1345200</v>
      </c>
      <c r="F2" s="6">
        <v>13620.33</v>
      </c>
      <c r="G2" s="7"/>
      <c r="H2" s="8">
        <f>SUM(E2:G2)</f>
        <v>1358820.33</v>
      </c>
    </row>
    <row r="3" spans="1:8" ht="12.75">
      <c r="A3" s="4" t="s">
        <v>9</v>
      </c>
      <c r="B3" s="5">
        <f>4022*150+27000</f>
        <v>630300</v>
      </c>
      <c r="C3" s="5">
        <f>424*1800-27000</f>
        <v>736200</v>
      </c>
      <c r="D3" s="5">
        <f>50*450</f>
        <v>22500</v>
      </c>
      <c r="E3" s="5">
        <f>B3+C3+D3</f>
        <v>1389000</v>
      </c>
      <c r="F3" s="6">
        <v>14767.28</v>
      </c>
      <c r="G3" s="7"/>
      <c r="H3" s="8">
        <f aca="true" t="shared" si="0" ref="H3:H17">SUM(E3:G3)</f>
        <v>1403767.28</v>
      </c>
    </row>
    <row r="4" spans="1:8" ht="12.75">
      <c r="A4" s="4" t="s">
        <v>10</v>
      </c>
      <c r="B4" s="5">
        <f>4022*150+72000-27000</f>
        <v>648300</v>
      </c>
      <c r="C4" s="5">
        <f>425*1800-72000+27000</f>
        <v>720000</v>
      </c>
      <c r="D4" s="5">
        <f>50*450</f>
        <v>22500</v>
      </c>
      <c r="E4" s="5">
        <f>B4+C4+D4</f>
        <v>1390800</v>
      </c>
      <c r="F4" s="6">
        <v>15480.72</v>
      </c>
      <c r="G4" s="7"/>
      <c r="H4" s="8">
        <f t="shared" si="0"/>
        <v>1406280.72</v>
      </c>
    </row>
    <row r="5" spans="1:8" ht="12.75">
      <c r="A5" s="1" t="s">
        <v>11</v>
      </c>
      <c r="B5" s="12">
        <f>SUM(B2:B4)</f>
        <v>1928100</v>
      </c>
      <c r="C5" s="12">
        <f>SUM(C2:C4)</f>
        <v>2129400</v>
      </c>
      <c r="D5" s="12">
        <f>SUM(D2:D4)</f>
        <v>67500</v>
      </c>
      <c r="E5" s="12">
        <f>SUM(E2:E4)</f>
        <v>4125000</v>
      </c>
      <c r="F5" s="9">
        <f>SUM(F2:F4)</f>
        <v>43868.33</v>
      </c>
      <c r="G5" s="9">
        <f>SUM(G2:G4)</f>
        <v>0</v>
      </c>
      <c r="H5" s="10">
        <f t="shared" si="0"/>
        <v>4168868.33</v>
      </c>
    </row>
    <row r="6" spans="1:8" ht="12.75">
      <c r="A6" s="4" t="s">
        <v>12</v>
      </c>
      <c r="B6" s="5">
        <v>604200</v>
      </c>
      <c r="C6" s="5">
        <f>772200+50400</f>
        <v>822600</v>
      </c>
      <c r="D6" s="5">
        <v>22500</v>
      </c>
      <c r="E6" s="5">
        <f>B6+C6+D6</f>
        <v>1449300</v>
      </c>
      <c r="F6" s="13">
        <v>11388.6</v>
      </c>
      <c r="G6" s="7"/>
      <c r="H6" s="8">
        <f t="shared" si="0"/>
        <v>1460688.6</v>
      </c>
    </row>
    <row r="7" spans="1:8" ht="12.75">
      <c r="A7" s="4" t="s">
        <v>13</v>
      </c>
      <c r="B7" s="5">
        <v>604200</v>
      </c>
      <c r="C7" s="5">
        <f>774000+49000</f>
        <v>823000</v>
      </c>
      <c r="D7" s="5">
        <v>22900</v>
      </c>
      <c r="E7" s="5">
        <f>B7+C7+D7</f>
        <v>1450100</v>
      </c>
      <c r="F7" s="13">
        <v>13490.71</v>
      </c>
      <c r="G7" s="7"/>
      <c r="H7" s="8">
        <f t="shared" si="0"/>
        <v>1463590.71</v>
      </c>
    </row>
    <row r="8" spans="1:8" ht="12.75">
      <c r="A8" s="4" t="s">
        <v>14</v>
      </c>
      <c r="B8" s="11">
        <f>681379-8.97-0.23</f>
        <v>681369.8</v>
      </c>
      <c r="C8" s="11">
        <f>765621+0.23</f>
        <v>765621.23</v>
      </c>
      <c r="D8" s="11">
        <v>3000</v>
      </c>
      <c r="E8" s="5">
        <f>B8+C8+D8</f>
        <v>1449991.03</v>
      </c>
      <c r="F8" s="13">
        <v>19536.96</v>
      </c>
      <c r="G8" s="7"/>
      <c r="H8" s="8">
        <f t="shared" si="0"/>
        <v>1469527.99</v>
      </c>
    </row>
    <row r="9" spans="1:8" ht="12.75">
      <c r="A9" s="1" t="s">
        <v>15</v>
      </c>
      <c r="B9" s="12">
        <f>B6+B7+B8</f>
        <v>1889769.8</v>
      </c>
      <c r="C9" s="12">
        <f>C6+C7+C8</f>
        <v>2411221.23</v>
      </c>
      <c r="D9" s="12">
        <f>D6+D7+D8</f>
        <v>48400</v>
      </c>
      <c r="E9" s="12">
        <f>E6+E7+E8</f>
        <v>4349391.03</v>
      </c>
      <c r="F9" s="9">
        <f>F6+F7+F8</f>
        <v>44416.27</v>
      </c>
      <c r="G9" s="9">
        <f>G6+G7+G8</f>
        <v>0</v>
      </c>
      <c r="H9" s="10">
        <f t="shared" si="0"/>
        <v>4393807.3</v>
      </c>
    </row>
    <row r="10" spans="1:8" ht="12.75">
      <c r="A10" s="4" t="s">
        <v>16</v>
      </c>
      <c r="B10" s="5">
        <f>681379-8.97-0.23</f>
        <v>681369.8</v>
      </c>
      <c r="C10" s="5">
        <f>765621+0.23</f>
        <v>765621.23</v>
      </c>
      <c r="D10" s="5">
        <v>3000</v>
      </c>
      <c r="E10" s="5">
        <f>B10+C10+D10</f>
        <v>1449991.03</v>
      </c>
      <c r="F10" s="13">
        <v>17173.06</v>
      </c>
      <c r="G10" s="14">
        <v>2495.04</v>
      </c>
      <c r="H10" s="8">
        <f t="shared" si="0"/>
        <v>1469659.1300000001</v>
      </c>
    </row>
    <row r="11" spans="1:8" ht="12.75">
      <c r="A11" s="4" t="s">
        <v>17</v>
      </c>
      <c r="B11" s="5">
        <f>681379-8.97-0.23</f>
        <v>681369.8</v>
      </c>
      <c r="C11" s="5">
        <v>729017.83</v>
      </c>
      <c r="D11" s="5">
        <v>3000</v>
      </c>
      <c r="E11" s="5">
        <f>B11+C11+D11</f>
        <v>1413387.63</v>
      </c>
      <c r="F11" s="13">
        <v>16313.66</v>
      </c>
      <c r="G11" s="14">
        <v>2232.15</v>
      </c>
      <c r="H11" s="8">
        <f t="shared" si="0"/>
        <v>1431933.4399999997</v>
      </c>
    </row>
    <row r="12" spans="1:8" ht="12.75">
      <c r="A12" s="4" t="s">
        <v>18</v>
      </c>
      <c r="B12" s="5">
        <f>681379-8.97-0.23</f>
        <v>681369.8</v>
      </c>
      <c r="C12" s="5">
        <v>724443.41</v>
      </c>
      <c r="D12" s="5">
        <v>3000</v>
      </c>
      <c r="E12" s="5">
        <f>B12+C12+D12</f>
        <v>1408813.21</v>
      </c>
      <c r="F12" s="13">
        <v>19109.81</v>
      </c>
      <c r="G12" s="14">
        <v>2830.38</v>
      </c>
      <c r="H12" s="8">
        <f t="shared" si="0"/>
        <v>1430753.4</v>
      </c>
    </row>
    <row r="13" spans="1:8" ht="12.75">
      <c r="A13" s="1" t="s">
        <v>19</v>
      </c>
      <c r="B13" s="12">
        <f>B10+B11+B12</f>
        <v>2044109.4000000001</v>
      </c>
      <c r="C13" s="12">
        <f>C10+C11+C12</f>
        <v>2219082.47</v>
      </c>
      <c r="D13" s="12">
        <f>D10+D11+D12</f>
        <v>9000</v>
      </c>
      <c r="E13" s="12">
        <f>E10+E11+E12</f>
        <v>4272191.87</v>
      </c>
      <c r="F13" s="9">
        <f>F10+F11+F12</f>
        <v>52596.53</v>
      </c>
      <c r="G13" s="9">
        <f>G10+G11+G12</f>
        <v>7557.570000000001</v>
      </c>
      <c r="H13" s="10">
        <f t="shared" si="0"/>
        <v>4332345.970000001</v>
      </c>
    </row>
    <row r="14" spans="1:8" ht="12.75">
      <c r="A14" s="4" t="s">
        <v>20</v>
      </c>
      <c r="B14" s="5">
        <f>681379-8.97-0.23</f>
        <v>681369.8</v>
      </c>
      <c r="C14" s="5">
        <v>712241.27</v>
      </c>
      <c r="D14" s="5">
        <v>3000</v>
      </c>
      <c r="E14" s="5">
        <f>B14+C14+D14</f>
        <v>1396611.07</v>
      </c>
      <c r="F14" s="13">
        <v>19700.02</v>
      </c>
      <c r="G14" s="14">
        <f>2838.89-886.42</f>
        <v>1952.4699999999998</v>
      </c>
      <c r="H14" s="8">
        <f t="shared" si="0"/>
        <v>1418263.56</v>
      </c>
    </row>
    <row r="15" spans="1:8" ht="12.75">
      <c r="A15" s="4" t="s">
        <v>21</v>
      </c>
      <c r="B15" s="5">
        <v>746076.1</v>
      </c>
      <c r="C15" s="5">
        <v>700040.14</v>
      </c>
      <c r="D15" s="5">
        <v>3000</v>
      </c>
      <c r="E15" s="5">
        <f>B15+C15+D15</f>
        <v>1449116.24</v>
      </c>
      <c r="F15" s="13">
        <v>19705.63</v>
      </c>
      <c r="G15" s="14">
        <f>2838.89+886.42</f>
        <v>3725.31</v>
      </c>
      <c r="H15" s="8">
        <f t="shared" si="0"/>
        <v>1472547.18</v>
      </c>
    </row>
    <row r="16" spans="1:8" ht="12.75">
      <c r="A16" s="4" t="s">
        <v>22</v>
      </c>
      <c r="B16" s="5">
        <f>25046+293912.79</f>
        <v>318958.79</v>
      </c>
      <c r="C16" s="5">
        <f>18998.85+456017.78</f>
        <v>475016.63</v>
      </c>
      <c r="D16" s="5">
        <v>3000</v>
      </c>
      <c r="E16" s="5">
        <f>B16+C16+D16</f>
        <v>796975.4199999999</v>
      </c>
      <c r="F16" s="13">
        <v>16118.59</v>
      </c>
      <c r="G16" s="14">
        <v>331.4</v>
      </c>
      <c r="H16" s="8">
        <f t="shared" si="0"/>
        <v>813425.4099999999</v>
      </c>
    </row>
    <row r="17" spans="1:8" ht="12.75">
      <c r="A17" s="1" t="s">
        <v>23</v>
      </c>
      <c r="B17" s="12">
        <f>B14+B15+B16</f>
        <v>1746404.69</v>
      </c>
      <c r="C17" s="12">
        <f>C14+C15+C16</f>
        <v>1887298.04</v>
      </c>
      <c r="D17" s="12">
        <f>D14+D15+D16</f>
        <v>9000</v>
      </c>
      <c r="E17" s="12">
        <f>E14+E15+E16</f>
        <v>3642702.73</v>
      </c>
      <c r="F17" s="9">
        <f>F14+F15+F16</f>
        <v>55524.240000000005</v>
      </c>
      <c r="G17" s="9">
        <f>G14+G15+G16</f>
        <v>6009.179999999999</v>
      </c>
      <c r="H17" s="10">
        <f t="shared" si="0"/>
        <v>3704236.1500000004</v>
      </c>
    </row>
    <row r="18" spans="1:8" ht="12.75">
      <c r="A18" s="1" t="s">
        <v>24</v>
      </c>
      <c r="B18" s="15">
        <f>B5+B9+B13+B17</f>
        <v>7608383.890000001</v>
      </c>
      <c r="C18" s="15">
        <f>C5+C9+C13+C17</f>
        <v>8647001.740000002</v>
      </c>
      <c r="D18" s="15">
        <f>D5+D9+D13+D17</f>
        <v>133900</v>
      </c>
      <c r="E18" s="15">
        <f>E5+E9+E13+E17</f>
        <v>16389285.630000003</v>
      </c>
      <c r="F18" s="9">
        <f>F5+F9+F13+F17</f>
        <v>196405.37</v>
      </c>
      <c r="G18" s="9">
        <f>G5+G9+G13+G17</f>
        <v>13566.75</v>
      </c>
      <c r="H18" s="10">
        <f>SUM(E18:G18)</f>
        <v>16599257.750000002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pc10</cp:lastModifiedBy>
  <dcterms:created xsi:type="dcterms:W3CDTF">1996-10-14T23:33:28Z</dcterms:created>
  <dcterms:modified xsi:type="dcterms:W3CDTF">2012-11-28T07:42:22Z</dcterms:modified>
  <cp:category/>
  <cp:version/>
  <cp:contentType/>
  <cp:contentStatus/>
</cp:coreProperties>
</file>